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PUB\Conservation District\WEBSITE\WIX\"/>
    </mc:Choice>
  </mc:AlternateContent>
  <bookViews>
    <workbookView xWindow="0" yWindow="0" windowWidth="19200" windowHeight="10836"/>
  </bookViews>
  <sheets>
    <sheet name="Sheet1" sheetId="1" r:id="rId1"/>
    <sheet name="Sheet2" sheetId="2" r:id="rId2"/>
    <sheet name="Sheet3" sheetId="3" r:id="rId3"/>
  </sheets>
  <definedNames>
    <definedName name="_xlnm.Print_Area" localSheetId="0">Sheet1!$A$1:$G$111</definedName>
    <definedName name="_xlnm.Print_Titles" localSheetId="0">Sheet1!$8:$8</definedName>
    <definedName name="Z_B511079B_B7C4_434E_A37E_EB2D4CE33CA1_.wvu.PrintArea" localSheetId="0" hidden="1">Sheet1!$A$1:$G$111</definedName>
    <definedName name="Z_B511079B_B7C4_434E_A37E_EB2D4CE33CA1_.wvu.PrintTitles" localSheetId="0" hidden="1">Sheet1!$8:$8</definedName>
  </definedNames>
  <calcPr calcId="162913"/>
  <customWorkbookViews>
    <customWorkbookView name="Sandy Richardson - Personal View" guid="{B511079B-B7C4-434E-A37E-EB2D4CE33CA1}" mergeInterval="0" personalView="1" maximized="1" windowWidth="1916" windowHeight="783" activeSheetId="1"/>
  </customWorkbookViews>
</workbook>
</file>

<file path=xl/calcChain.xml><?xml version="1.0" encoding="utf-8"?>
<calcChain xmlns="http://schemas.openxmlformats.org/spreadsheetml/2006/main">
  <c r="E53" i="1" l="1"/>
  <c r="E54" i="1" s="1"/>
  <c r="E21" i="1"/>
  <c r="E22" i="1" s="1"/>
  <c r="F53" i="1" l="1"/>
  <c r="F30" i="1"/>
  <c r="F62" i="1" l="1"/>
  <c r="E62" i="1"/>
  <c r="F59" i="1"/>
  <c r="F54" i="1"/>
  <c r="E63" i="1" l="1"/>
  <c r="F63" i="1" s="1"/>
  <c r="F55" i="1"/>
  <c r="E30" i="1"/>
  <c r="F21" i="1"/>
  <c r="F22" i="1"/>
  <c r="F27" i="1"/>
  <c r="E64" i="1" l="1"/>
  <c r="F64" i="1" s="1"/>
  <c r="E31" i="1"/>
  <c r="F31" i="1" s="1"/>
  <c r="E32" i="1"/>
  <c r="F32" i="1" s="1"/>
  <c r="F23" i="1"/>
  <c r="E65" i="1" l="1"/>
  <c r="E33" i="1"/>
  <c r="F33" i="1" s="1"/>
  <c r="E66" i="1" l="1"/>
  <c r="F66" i="1" s="1"/>
  <c r="F65" i="1"/>
  <c r="E34" i="1"/>
  <c r="F34" i="1" s="1"/>
  <c r="E67" i="1" l="1"/>
  <c r="F67" i="1" s="1"/>
  <c r="F68" i="1" s="1"/>
  <c r="E35" i="1"/>
  <c r="F35" i="1" s="1"/>
  <c r="F36" i="1" s="1"/>
</calcChain>
</file>

<file path=xl/sharedStrings.xml><?xml version="1.0" encoding="utf-8"?>
<sst xmlns="http://schemas.openxmlformats.org/spreadsheetml/2006/main" count="95" uniqueCount="62">
  <si>
    <t>Development Type</t>
  </si>
  <si>
    <t xml:space="preserve">Disturbed Acres  </t>
  </si>
  <si>
    <t>Review Fee</t>
  </si>
  <si>
    <t>Residential</t>
  </si>
  <si>
    <t>Industrial/Commercial</t>
  </si>
  <si>
    <t>unlimited</t>
  </si>
  <si>
    <t>Mining Operations</t>
  </si>
  <si>
    <t>50.1 &amp; up</t>
  </si>
  <si>
    <t xml:space="preserve">0.01 - 10 </t>
  </si>
  <si>
    <t>10.1 - 20</t>
  </si>
  <si>
    <t>20.1 - 30</t>
  </si>
  <si>
    <t>30.1 - 40</t>
  </si>
  <si>
    <t>40.1 - 50</t>
  </si>
  <si>
    <t>Total Review Fee</t>
  </si>
  <si>
    <t>Cecil Soil Conservation District</t>
  </si>
  <si>
    <t>105 Chesapeake Blvd., Suite B-3</t>
  </si>
  <si>
    <t>Elkton, MD 21921</t>
  </si>
  <si>
    <t>Concept ESD Plan Review (C-ESD)</t>
  </si>
  <si>
    <t>Preliminary ESD Plan Review (P-ESD) and E&amp;S Plan Review</t>
  </si>
  <si>
    <t>Final Plan Review (F-ESD)</t>
  </si>
  <si>
    <t xml:space="preserve">All plans will remain valid for two years from the date of Technical Requirements and District signatures - with the exception of Mining and Landfill erosion and sediment control plans which remain valid for five years.  </t>
  </si>
  <si>
    <t xml:space="preserve">Plans which have been approved and are waiting for the consultant to submit final plan sets for signatures will have 90 days to gain plan approval.  Plans which have not been submitted for signatures within 90 days of the approval shall be subject to re-review and any additional fees that may apply.  </t>
  </si>
  <si>
    <t>Restamp and Revision Fees</t>
  </si>
  <si>
    <t>Restamp</t>
  </si>
  <si>
    <t>Restamp with Revisions to ES-1</t>
  </si>
  <si>
    <t>Restamp with Revisions to ES-2 to ES-?</t>
  </si>
  <si>
    <t>Revision to ESD-1 (except sequencing)</t>
  </si>
  <si>
    <t>Revision to ESD-2 to ESD-?</t>
  </si>
  <si>
    <t>Redesign</t>
  </si>
  <si>
    <t>Current Preliminary ESD Review application fee</t>
  </si>
  <si>
    <t>Current Preliminary ESD Review application fee plus 1/2 applicable Review fee</t>
  </si>
  <si>
    <t>Restamps</t>
  </si>
  <si>
    <t>Revisions</t>
  </si>
  <si>
    <t>Current Preliminary ESD Review application fee plus applicable Review fee</t>
  </si>
  <si>
    <t>Standard Plans</t>
  </si>
  <si>
    <t xml:space="preserve">          </t>
  </si>
  <si>
    <t>0 - 5</t>
  </si>
  <si>
    <t>0 - 2</t>
  </si>
  <si>
    <t>Application Fees will be required at the time of plan submission.  Application Fees are based on the proposed land usage of the parcel and the type of plan submitted.  The application and review fees will be the same as those for Preliminary Plan review shown above.</t>
  </si>
  <si>
    <t>Erosion and Sediment Control Plan Review, Effective January 9, 2013</t>
  </si>
  <si>
    <t>5.1 &amp; up</t>
  </si>
  <si>
    <t>2.1 &amp; up</t>
  </si>
  <si>
    <t>FEE SCHEDULE &amp; SUBMISSION GUIDELINES</t>
  </si>
  <si>
    <t>`</t>
  </si>
  <si>
    <t>Enter Disturbed Acre, to the nearest tenth</t>
  </si>
  <si>
    <t>Updated 3/15/13</t>
  </si>
  <si>
    <r>
      <t>Application fees</t>
    </r>
    <r>
      <rPr>
        <sz val="11"/>
        <color theme="1"/>
        <rFont val="Calibri"/>
        <family val="1"/>
        <scheme val="minor"/>
      </rPr>
      <t xml:space="preserve"> will be required </t>
    </r>
    <r>
      <rPr>
        <u/>
        <sz val="11"/>
        <color theme="1"/>
        <rFont val="Calibri"/>
        <family val="1"/>
        <scheme val="minor"/>
      </rPr>
      <t>at the time of plan submission</t>
    </r>
    <r>
      <rPr>
        <sz val="11"/>
        <color theme="1"/>
        <rFont val="Calibri"/>
        <family val="1"/>
        <scheme val="minor"/>
      </rPr>
      <t>.  Application Fees are based on the proposed land usage of the parcel and the type of plan submitted.  The application fees are as follows:</t>
    </r>
  </si>
  <si>
    <r>
      <t>Application Fees</t>
    </r>
    <r>
      <rPr>
        <sz val="11"/>
        <color theme="1"/>
        <rFont val="Calibri"/>
        <family val="1"/>
        <scheme val="minor"/>
      </rPr>
      <t xml:space="preserve"> will be required </t>
    </r>
    <r>
      <rPr>
        <u/>
        <sz val="11"/>
        <color theme="1"/>
        <rFont val="Calibri"/>
        <family val="1"/>
        <scheme val="minor"/>
      </rPr>
      <t>at the time of plan submission</t>
    </r>
    <r>
      <rPr>
        <sz val="11"/>
        <color theme="1"/>
        <rFont val="Calibri"/>
        <family val="1"/>
        <scheme val="minor"/>
      </rPr>
      <t>.  Application Fees are based on the proposed land usage of the parcel and the type of plan submitted.  The application fees are as follows:</t>
    </r>
  </si>
  <si>
    <r>
      <t>**</t>
    </r>
    <r>
      <rPr>
        <sz val="11"/>
        <color theme="1"/>
        <rFont val="Calibri"/>
        <family val="1"/>
        <scheme val="minor"/>
      </rPr>
      <t>Basin(s) Review</t>
    </r>
  </si>
  <si>
    <r>
      <t>**</t>
    </r>
    <r>
      <rPr>
        <sz val="11"/>
        <color theme="1"/>
        <rFont val="Calibri"/>
        <family val="1"/>
        <scheme val="minor"/>
      </rPr>
      <t>The fee for plans requiring basin review is in addition to other applicable fees.</t>
    </r>
  </si>
  <si>
    <t>In addition to the application fee, a Review fee will be required prior to plan issuance.  The review fee covers the initial review and two subsequent resubmissions of the revised plan.   An additional review fee will be charged for each additional review that is necessary.  The following rates are in addition to the application fee:</t>
  </si>
  <si>
    <r>
      <t>Processing Fees</t>
    </r>
    <r>
      <rPr>
        <sz val="11"/>
        <color theme="1"/>
        <rFont val="Calibri"/>
        <family val="1"/>
        <scheme val="minor"/>
      </rPr>
      <t xml:space="preserve"> will be required </t>
    </r>
    <r>
      <rPr>
        <u/>
        <sz val="11"/>
        <color theme="1"/>
        <rFont val="Calibri"/>
        <family val="1"/>
        <scheme val="minor"/>
      </rPr>
      <t>at the time of Final ESD Plan submission</t>
    </r>
    <r>
      <rPr>
        <sz val="11"/>
        <color theme="1"/>
        <rFont val="Calibri"/>
        <family val="1"/>
        <scheme val="minor"/>
      </rPr>
      <t>.  Final ESD Plan Processing Fees are based on the proposed land usage of the parcel and the type of plan submitted.  The application fees are as follows:</t>
    </r>
  </si>
  <si>
    <t xml:space="preserve">The District may provide an Expedited Review Process at the request of the applicant.  A written request with explanation  must be provided for the expedited review and  submitted to the Conservation District Manager.  This process will insure review of the plan within five (5) business days.  The applicant must respond within the next ten (10) business days to keep the expedited review status.   The expedited review fee is Fifty percent over the regular Preliminary ESD review fee.  The expedited review fee will apply to the project regardless if the applicant submits a response within 10 business days if the District has fulfilled its 5 day review.  The Conservation District may suspend this process at anytime based on current work loads.   </t>
  </si>
  <si>
    <t>The fee for “Restamps” or reauthorization of a previously approved plan will be charged at the current Preliminary ESD Plan Review application fee as applicable.  Plans which have not been submitted for restamp prior to their 2 or 5 year expiration date will be subject to a new application fee and review fee – based on the most current fee schedule.</t>
  </si>
  <si>
    <t>All revisions to an approved plan are subject to a charge of the current Preliminary ESD Plan Review application fee.  The District has the right to use its discretion to determine fees for minor revisions.  Changes to information shown on ESD-1 with the exception of a change to the sequence will only be subject to the current Preliminary ESD Plan Review application fee.  Changes to subsequent sheets or changes that will affect how the plan is implemented will be subject to the current Preliminary ESD application fee and ½ the review fee.  Changes to the design of a plan will be subject to the full application and review fee applicable.</t>
  </si>
  <si>
    <r>
      <t>*</t>
    </r>
    <r>
      <rPr>
        <sz val="11"/>
        <color theme="1"/>
        <rFont val="Calibri"/>
        <family val="1"/>
        <scheme val="minor"/>
      </rPr>
      <t>Forest Harvests</t>
    </r>
  </si>
  <si>
    <r>
      <t>*</t>
    </r>
    <r>
      <rPr>
        <sz val="11"/>
        <color theme="1"/>
        <rFont val="Calibri"/>
        <family val="1"/>
        <scheme val="minor"/>
      </rPr>
      <t>Standard Plan</t>
    </r>
  </si>
  <si>
    <r>
      <t>*</t>
    </r>
    <r>
      <rPr>
        <sz val="11"/>
        <color theme="1"/>
        <rFont val="Calibri"/>
        <family val="1"/>
        <scheme val="minor"/>
      </rPr>
      <t>The only fee required for plan review and approval is the application fee.</t>
    </r>
  </si>
  <si>
    <t>Residential / Agricultural</t>
  </si>
  <si>
    <t>Stand Alone Erosion and Sediment Control Review (non ESD)</t>
  </si>
  <si>
    <t>Expedited Review Information</t>
  </si>
  <si>
    <t>In addition to the application fee, a Review fee will be required prior to plan issuance.  The review fee covers the initial review and two subsequent resubmission of the revised plan.   An additional review fee will be charged for each additional review that is necessary.  Review fees will be charged incrementally at the per acre rate for each size tier.  The following rates are in addition to the application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</si>
</sst>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_);_(* \(#,##0.0\);_(* &quot;-&quot;?_);_(@_)"/>
  </numFmts>
  <fonts count="25" x14ac:knownFonts="1">
    <font>
      <sz val="11"/>
      <color theme="1"/>
      <name val="Calibri"/>
      <family val="2"/>
      <scheme val="minor"/>
    </font>
    <font>
      <sz val="11"/>
      <color theme="1"/>
      <name val="Calibri"/>
      <family val="2"/>
      <scheme val="minor"/>
    </font>
    <font>
      <b/>
      <u/>
      <sz val="14"/>
      <color rgb="FFFF0000"/>
      <name val="Times New Roman"/>
      <family val="1"/>
    </font>
    <font>
      <sz val="11"/>
      <color rgb="FFFF0000"/>
      <name val="Calibri"/>
      <family val="2"/>
      <scheme val="minor"/>
    </font>
    <font>
      <sz val="11"/>
      <name val="Calibri"/>
      <family val="2"/>
      <scheme val="minor"/>
    </font>
    <font>
      <b/>
      <sz val="12"/>
      <color theme="1"/>
      <name val="Times New Roman"/>
      <family val="1"/>
    </font>
    <font>
      <sz val="11"/>
      <color theme="1"/>
      <name val="Calibri"/>
      <family val="2"/>
      <scheme val="minor"/>
    </font>
    <font>
      <b/>
      <sz val="13"/>
      <color theme="1"/>
      <name val="Times New Roman"/>
      <family val="1"/>
    </font>
    <font>
      <sz val="13"/>
      <color theme="1"/>
      <name val="Times New Roman"/>
      <family val="1"/>
    </font>
    <font>
      <b/>
      <sz val="11"/>
      <name val="Times New Roman"/>
      <family val="1"/>
    </font>
    <font>
      <sz val="11"/>
      <color theme="1"/>
      <name val="Times New Roman"/>
      <family val="1"/>
    </font>
    <font>
      <b/>
      <u/>
      <sz val="12"/>
      <color theme="1"/>
      <name val="Times New Roman"/>
      <family val="1"/>
    </font>
    <font>
      <i/>
      <sz val="11"/>
      <color theme="1"/>
      <name val="Times New Roman"/>
      <family val="1"/>
    </font>
    <font>
      <sz val="11"/>
      <color theme="1"/>
      <name val="Calibri"/>
      <family val="1"/>
      <scheme val="minor"/>
    </font>
    <font>
      <u/>
      <sz val="11"/>
      <color theme="1"/>
      <name val="Calibri"/>
      <family val="1"/>
      <scheme val="minor"/>
    </font>
    <font>
      <b/>
      <sz val="11"/>
      <color theme="1"/>
      <name val="Times New Roman"/>
      <family val="1"/>
    </font>
    <font>
      <b/>
      <u/>
      <sz val="11"/>
      <name val="Times New Roman"/>
      <family val="1"/>
    </font>
    <font>
      <sz val="10"/>
      <name val="Times New Roman"/>
      <family val="1"/>
    </font>
    <font>
      <b/>
      <sz val="11"/>
      <name val="Calibri"/>
      <family val="2"/>
      <scheme val="minor"/>
    </font>
    <font>
      <sz val="11"/>
      <name val="Times New Roman"/>
      <family val="1"/>
    </font>
    <font>
      <b/>
      <vertAlign val="superscript"/>
      <sz val="11"/>
      <color theme="1"/>
      <name val="Times New Roman"/>
      <family val="1"/>
    </font>
    <font>
      <vertAlign val="superscript"/>
      <sz val="9"/>
      <color theme="1"/>
      <name val="Times New Roman"/>
      <family val="1"/>
    </font>
    <font>
      <b/>
      <sz val="11"/>
      <color theme="1"/>
      <name val="Calibri"/>
      <family val="2"/>
      <scheme val="minor"/>
    </font>
    <font>
      <b/>
      <u/>
      <sz val="12"/>
      <name val="Times New Roman"/>
      <family val="1"/>
    </font>
    <font>
      <sz val="12"/>
      <name val="Times New Roman"/>
      <family val="1"/>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2" fillId="0" borderId="0" xfId="0" applyFont="1" applyAlignment="1" applyProtection="1">
      <alignment horizontal="centerContinuous" vertical="center"/>
    </xf>
    <xf numFmtId="0" fontId="3" fillId="0" borderId="0" xfId="0" applyFont="1" applyAlignment="1" applyProtection="1">
      <alignment horizontal="centerContinuous"/>
    </xf>
    <xf numFmtId="0" fontId="4" fillId="0" borderId="0" xfId="0" applyFont="1" applyProtection="1">
      <protection locked="0"/>
    </xf>
    <xf numFmtId="0" fontId="5" fillId="0" borderId="0" xfId="0" applyFont="1" applyAlignment="1" applyProtection="1">
      <alignment vertical="center"/>
    </xf>
    <xf numFmtId="0" fontId="6" fillId="0" borderId="0" xfId="0" applyFont="1" applyProtection="1"/>
    <xf numFmtId="0" fontId="4" fillId="0" borderId="0" xfId="0" applyFont="1" applyAlignment="1" applyProtection="1"/>
    <xf numFmtId="0" fontId="7" fillId="0" borderId="0" xfId="0" applyFont="1" applyAlignment="1" applyProtection="1">
      <alignment horizontal="centerContinuous" vertical="center"/>
    </xf>
    <xf numFmtId="0" fontId="6" fillId="0" borderId="0" xfId="0" applyFont="1" applyAlignment="1" applyProtection="1">
      <alignment horizontal="centerContinuous"/>
    </xf>
    <xf numFmtId="0" fontId="4" fillId="0" borderId="0" xfId="0" applyFont="1" applyAlignment="1" applyProtection="1">
      <alignment horizontal="centerContinuous"/>
    </xf>
    <xf numFmtId="0" fontId="8" fillId="0" borderId="0" xfId="0" applyFont="1" applyAlignment="1" applyProtection="1">
      <alignment horizontal="centerContinuous" vertical="center"/>
    </xf>
    <xf numFmtId="0" fontId="8" fillId="0" borderId="0" xfId="0" applyFont="1" applyAlignment="1" applyProtection="1">
      <alignment vertical="center"/>
    </xf>
    <xf numFmtId="0" fontId="4" fillId="0" borderId="0" xfId="0" applyFont="1" applyProtection="1"/>
    <xf numFmtId="0" fontId="5" fillId="0" borderId="0" xfId="0" applyFont="1" applyAlignment="1" applyProtection="1">
      <alignment horizontal="centerContinuous" vertical="center"/>
    </xf>
    <xf numFmtId="0" fontId="9" fillId="0" borderId="0" xfId="0" applyFont="1" applyAlignment="1" applyProtection="1">
      <alignment horizontal="centerContinuous" vertical="center"/>
    </xf>
    <xf numFmtId="0" fontId="10" fillId="0" borderId="0" xfId="0" applyFont="1" applyAlignment="1" applyProtection="1">
      <alignment vertical="center"/>
    </xf>
    <xf numFmtId="0" fontId="11"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8" fontId="15" fillId="0" borderId="0" xfId="0" applyNumberFormat="1" applyFont="1"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16" fillId="0" borderId="0" xfId="0" applyFont="1" applyAlignment="1" applyProtection="1">
      <alignment horizontal="center" vertical="center"/>
    </xf>
    <xf numFmtId="0" fontId="17" fillId="0" borderId="0" xfId="0" applyFont="1" applyAlignment="1" applyProtection="1">
      <alignment horizontal="centerContinuous"/>
    </xf>
    <xf numFmtId="0" fontId="4" fillId="0" borderId="0" xfId="0" applyFont="1" applyAlignment="1" applyProtection="1">
      <alignment horizontal="centerContinuous" vertical="center"/>
    </xf>
    <xf numFmtId="164" fontId="18" fillId="3" borderId="6" xfId="0" applyNumberFormat="1" applyFont="1" applyFill="1" applyBorder="1" applyAlignment="1" applyProtection="1">
      <alignment horizontal="center"/>
      <protection locked="0"/>
    </xf>
    <xf numFmtId="0" fontId="19" fillId="0" borderId="0" xfId="0" applyFont="1" applyAlignment="1" applyProtection="1">
      <alignment horizontal="center" vertical="center"/>
    </xf>
    <xf numFmtId="42" fontId="19" fillId="0" borderId="0" xfId="0" applyNumberFormat="1" applyFont="1" applyAlignment="1" applyProtection="1">
      <alignment horizontal="center" vertical="center"/>
    </xf>
    <xf numFmtId="0" fontId="4" fillId="0" borderId="0" xfId="0" applyFont="1" applyFill="1" applyAlignment="1" applyProtection="1">
      <alignment horizontal="center"/>
    </xf>
    <xf numFmtId="164" fontId="4" fillId="0" borderId="0" xfId="0" applyNumberFormat="1" applyFont="1" applyAlignment="1" applyProtection="1">
      <alignment horizontal="center"/>
    </xf>
    <xf numFmtId="43" fontId="4" fillId="2" borderId="0" xfId="0" applyNumberFormat="1" applyFont="1" applyFill="1" applyAlignment="1" applyProtection="1">
      <alignment horizontal="left"/>
    </xf>
    <xf numFmtId="0" fontId="4" fillId="0" borderId="0" xfId="0" applyFont="1" applyAlignment="1" applyProtection="1">
      <alignment horizontal="center"/>
    </xf>
    <xf numFmtId="43" fontId="4" fillId="2" borderId="0" xfId="0" applyNumberFormat="1" applyFont="1" applyFill="1" applyAlignment="1" applyProtection="1">
      <alignment horizontal="center"/>
    </xf>
    <xf numFmtId="0" fontId="9" fillId="0" borderId="0" xfId="0" applyFont="1" applyAlignment="1" applyProtection="1">
      <alignment horizontal="right" vertical="center"/>
    </xf>
    <xf numFmtId="44" fontId="4" fillId="2" borderId="1" xfId="1" applyFont="1" applyFill="1" applyBorder="1" applyAlignment="1" applyProtection="1">
      <alignment horizontal="center"/>
    </xf>
    <xf numFmtId="0" fontId="9" fillId="0" borderId="0" xfId="0" applyFont="1" applyAlignment="1" applyProtection="1">
      <alignment vertical="center"/>
    </xf>
    <xf numFmtId="0" fontId="4" fillId="0" borderId="0" xfId="0" applyFont="1" applyFill="1" applyBorder="1" applyAlignment="1" applyProtection="1">
      <alignment horizontal="center"/>
    </xf>
    <xf numFmtId="44" fontId="19" fillId="0" borderId="0" xfId="1" applyFont="1" applyBorder="1" applyAlignment="1" applyProtection="1">
      <alignment horizontal="centerContinuous"/>
    </xf>
    <xf numFmtId="44" fontId="4" fillId="0" borderId="0" xfId="1" applyFont="1" applyFill="1" applyBorder="1" applyAlignment="1" applyProtection="1">
      <alignment horizontal="center"/>
    </xf>
    <xf numFmtId="0" fontId="19" fillId="0" borderId="0" xfId="0" applyFont="1" applyBorder="1" applyAlignment="1" applyProtection="1">
      <alignment horizontal="center"/>
    </xf>
    <xf numFmtId="44" fontId="19" fillId="0" borderId="0" xfId="1" applyFont="1" applyBorder="1" applyProtection="1"/>
    <xf numFmtId="0" fontId="19" fillId="0" borderId="0" xfId="0" applyFont="1" applyAlignment="1" applyProtection="1">
      <alignment vertical="center"/>
      <protection locked="0"/>
    </xf>
    <xf numFmtId="42" fontId="19" fillId="2" borderId="0" xfId="0" applyNumberFormat="1" applyFont="1" applyFill="1" applyAlignment="1" applyProtection="1">
      <alignment horizontal="center" vertical="center"/>
    </xf>
    <xf numFmtId="0" fontId="18" fillId="0" borderId="0" xfId="0" applyFont="1" applyProtection="1"/>
    <xf numFmtId="0" fontId="12" fillId="0" borderId="0" xfId="0" applyFont="1" applyAlignment="1" applyProtection="1">
      <alignment vertical="center" wrapText="1"/>
    </xf>
    <xf numFmtId="0" fontId="6" fillId="0" borderId="0" xfId="0" applyFont="1" applyAlignment="1" applyProtection="1"/>
    <xf numFmtId="0" fontId="20" fillId="0" borderId="0" xfId="0" applyFont="1" applyAlignment="1" applyProtection="1">
      <alignment vertical="center"/>
    </xf>
    <xf numFmtId="0" fontId="16" fillId="0" borderId="0" xfId="0" applyFont="1" applyAlignment="1" applyProtection="1">
      <alignment horizontal="centerContinuous" vertical="center"/>
    </xf>
    <xf numFmtId="0" fontId="4" fillId="0" borderId="0" xfId="0" applyFont="1" applyAlignment="1" applyProtection="1">
      <alignment horizontal="left" vertical="center"/>
    </xf>
    <xf numFmtId="44" fontId="4" fillId="2" borderId="0" xfId="0" applyNumberFormat="1" applyFont="1" applyFill="1" applyAlignment="1" applyProtection="1">
      <alignment horizontal="left"/>
    </xf>
    <xf numFmtId="44" fontId="19" fillId="0" borderId="0" xfId="1" applyFont="1" applyFill="1" applyBorder="1" applyProtection="1"/>
    <xf numFmtId="44" fontId="4" fillId="2" borderId="0" xfId="0" applyNumberFormat="1" applyFont="1" applyFill="1" applyAlignment="1" applyProtection="1">
      <alignment horizontal="center"/>
    </xf>
    <xf numFmtId="0" fontId="19" fillId="0" borderId="0" xfId="0" applyFont="1" applyAlignment="1" applyProtection="1">
      <alignment vertical="center"/>
    </xf>
    <xf numFmtId="164" fontId="9" fillId="0" borderId="0" xfId="0" applyNumberFormat="1" applyFont="1" applyFill="1" applyBorder="1" applyProtection="1"/>
    <xf numFmtId="164" fontId="4" fillId="0" borderId="0" xfId="0" applyNumberFormat="1" applyFont="1" applyAlignment="1" applyProtection="1"/>
    <xf numFmtId="0" fontId="10" fillId="0" borderId="0" xfId="0" applyFont="1" applyAlignment="1" applyProtection="1">
      <alignment horizontal="left" vertical="center" wrapText="1"/>
    </xf>
    <xf numFmtId="0" fontId="6" fillId="0" borderId="0" xfId="0" applyFont="1" applyAlignment="1" applyProtection="1">
      <alignment horizontal="left"/>
    </xf>
    <xf numFmtId="0" fontId="23" fillId="0" borderId="0" xfId="0" applyFont="1" applyProtection="1"/>
    <xf numFmtId="0" fontId="23" fillId="0" borderId="0" xfId="0" applyFont="1" applyProtection="1">
      <protection locked="0"/>
    </xf>
    <xf numFmtId="0" fontId="24" fillId="0" borderId="0" xfId="0" applyFont="1" applyAlignment="1" applyProtection="1">
      <alignment horizontal="left" vertical="center" wrapText="1"/>
    </xf>
    <xf numFmtId="0" fontId="9" fillId="3" borderId="2" xfId="0" applyFont="1" applyFill="1" applyBorder="1" applyProtection="1"/>
    <xf numFmtId="0" fontId="19" fillId="0" borderId="0" xfId="0" applyFont="1" applyProtection="1"/>
    <xf numFmtId="0" fontId="4" fillId="0" borderId="0" xfId="0" applyFont="1" applyAlignment="1" applyProtection="1">
      <alignment horizontal="left"/>
      <protection locked="0"/>
    </xf>
    <xf numFmtId="0" fontId="19" fillId="0" borderId="3" xfId="0" applyFont="1" applyBorder="1" applyProtection="1"/>
    <xf numFmtId="0" fontId="19" fillId="0" borderId="4" xfId="0" applyFont="1" applyBorder="1" applyProtection="1"/>
    <xf numFmtId="0" fontId="19" fillId="0" borderId="5" xfId="0" applyFont="1" applyBorder="1" applyProtection="1"/>
    <xf numFmtId="0" fontId="19" fillId="0" borderId="3" xfId="0" applyFont="1" applyBorder="1" applyAlignment="1" applyProtection="1">
      <alignment vertical="center"/>
    </xf>
    <xf numFmtId="0" fontId="19" fillId="0" borderId="5" xfId="0" applyFont="1" applyBorder="1" applyAlignment="1" applyProtection="1">
      <alignment wrapText="1"/>
    </xf>
    <xf numFmtId="0" fontId="19" fillId="0" borderId="0" xfId="0" applyFont="1" applyBorder="1" applyAlignment="1" applyProtection="1">
      <alignment vertical="center"/>
    </xf>
    <xf numFmtId="0" fontId="19" fillId="0" borderId="0" xfId="0" applyFont="1" applyBorder="1" applyProtection="1"/>
    <xf numFmtId="0" fontId="19" fillId="0" borderId="0" xfId="0" applyFont="1" applyBorder="1" applyAlignment="1" applyProtection="1">
      <alignment wrapText="1"/>
    </xf>
    <xf numFmtId="0" fontId="19" fillId="0" borderId="2" xfId="0" applyFont="1" applyBorder="1" applyProtection="1"/>
    <xf numFmtId="0" fontId="21" fillId="0" borderId="0" xfId="0" applyFont="1" applyAlignment="1" applyProtection="1">
      <alignment vertical="center"/>
    </xf>
    <xf numFmtId="0" fontId="4" fillId="0" borderId="0" xfId="0" applyFont="1" applyAlignment="1" applyProtection="1">
      <alignment horizontal="center"/>
      <protection hidden="1"/>
    </xf>
    <xf numFmtId="0" fontId="12" fillId="0" borderId="0" xfId="0" applyFont="1" applyAlignment="1" applyProtection="1">
      <alignment vertical="center" wrapText="1"/>
    </xf>
    <xf numFmtId="0" fontId="6" fillId="0" borderId="0" xfId="0" applyFont="1" applyAlignment="1" applyProtection="1"/>
    <xf numFmtId="0" fontId="10" fillId="0" borderId="0" xfId="0" applyFont="1" applyAlignment="1" applyProtection="1">
      <alignment vertical="center" wrapText="1"/>
    </xf>
    <xf numFmtId="0" fontId="21" fillId="0" borderId="0" xfId="0" applyFont="1" applyAlignment="1" applyProtection="1">
      <alignment vertical="center"/>
    </xf>
    <xf numFmtId="0" fontId="10" fillId="0" borderId="0" xfId="0" applyFont="1" applyAlignment="1" applyProtection="1">
      <alignment horizontal="left" vertical="center" wrapText="1"/>
    </xf>
    <xf numFmtId="0" fontId="6" fillId="0" borderId="0" xfId="0" applyFont="1" applyAlignment="1" applyProtection="1">
      <alignment horizontal="left"/>
    </xf>
    <xf numFmtId="0" fontId="19" fillId="0" borderId="2" xfId="0" applyFont="1" applyBorder="1" applyAlignment="1" applyProtection="1">
      <alignment vertical="center"/>
    </xf>
    <xf numFmtId="0" fontId="10" fillId="0" borderId="2" xfId="0" applyFont="1" applyBorder="1" applyAlignment="1" applyProtection="1">
      <alignment vertical="center"/>
    </xf>
    <xf numFmtId="0" fontId="15" fillId="0" borderId="0" xfId="0" applyFont="1" applyAlignment="1" applyProtection="1">
      <alignment vertical="center" wrapText="1"/>
    </xf>
    <xf numFmtId="0" fontId="22" fillId="0" borderId="0" xfId="0" applyFont="1" applyAlignment="1" applyProtection="1"/>
    <xf numFmtId="0" fontId="6" fillId="0" borderId="0" xfId="0" applyFont="1" applyAlignment="1" applyProtection="1">
      <alignment horizontal="left" wrapText="1"/>
    </xf>
    <xf numFmtId="0" fontId="24" fillId="0" borderId="0" xfId="0" applyFont="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Zeros="0" tabSelected="1" zoomScaleNormal="100" workbookViewId="0">
      <selection activeCell="A17" sqref="A17:G17"/>
    </sheetView>
  </sheetViews>
  <sheetFormatPr defaultColWidth="8.88671875" defaultRowHeight="14.4" x14ac:dyDescent="0.3"/>
  <cols>
    <col min="1" max="1" width="22.33203125" style="3" customWidth="1"/>
    <col min="2" max="2" width="26" style="3" customWidth="1"/>
    <col min="3" max="3" width="11.33203125" style="3" customWidth="1"/>
    <col min="4" max="4" width="17.6640625" style="3" customWidth="1"/>
    <col min="5" max="5" width="13" style="3" customWidth="1"/>
    <col min="6" max="6" width="14" style="3" customWidth="1"/>
    <col min="7" max="7" width="13.6640625" style="3" customWidth="1"/>
    <col min="8" max="12" width="10" style="3" customWidth="1"/>
    <col min="13" max="14" width="8.88671875" style="3" customWidth="1"/>
    <col min="15" max="15" width="8.88671875" style="3"/>
    <col min="16" max="16" width="33.6640625" style="3" bestFit="1" customWidth="1"/>
    <col min="17" max="16384" width="8.88671875" style="3"/>
  </cols>
  <sheetData>
    <row r="1" spans="1:7" ht="17.399999999999999" x14ac:dyDescent="0.3">
      <c r="A1" s="1"/>
      <c r="B1" s="2"/>
      <c r="C1" s="2"/>
      <c r="D1" s="2"/>
      <c r="E1" s="2"/>
      <c r="F1" s="2"/>
      <c r="G1" s="2"/>
    </row>
    <row r="2" spans="1:7" ht="15.6" x14ac:dyDescent="0.3">
      <c r="A2" s="4" t="s">
        <v>45</v>
      </c>
      <c r="B2" s="5"/>
      <c r="C2" s="5"/>
      <c r="D2" s="5"/>
      <c r="E2" s="5"/>
      <c r="F2" s="5"/>
      <c r="G2" s="6"/>
    </row>
    <row r="3" spans="1:7" ht="16.8" x14ac:dyDescent="0.3">
      <c r="A3" s="7" t="s">
        <v>14</v>
      </c>
      <c r="B3" s="8"/>
      <c r="C3" s="8"/>
      <c r="D3" s="8"/>
      <c r="E3" s="8"/>
      <c r="F3" s="8"/>
      <c r="G3" s="9"/>
    </row>
    <row r="4" spans="1:7" ht="16.8" x14ac:dyDescent="0.3">
      <c r="A4" s="10" t="s">
        <v>15</v>
      </c>
      <c r="B4" s="8"/>
      <c r="C4" s="8"/>
      <c r="D4" s="8"/>
      <c r="E4" s="8"/>
      <c r="F4" s="8"/>
      <c r="G4" s="9"/>
    </row>
    <row r="5" spans="1:7" ht="16.8" x14ac:dyDescent="0.3">
      <c r="A5" s="10" t="s">
        <v>16</v>
      </c>
      <c r="B5" s="8"/>
      <c r="C5" s="8"/>
      <c r="D5" s="8"/>
      <c r="E5" s="8"/>
      <c r="F5" s="8"/>
      <c r="G5" s="9"/>
    </row>
    <row r="6" spans="1:7" ht="16.8" x14ac:dyDescent="0.3">
      <c r="A6" s="11"/>
      <c r="B6" s="5"/>
      <c r="C6" s="5"/>
      <c r="D6" s="5"/>
      <c r="E6" s="5"/>
      <c r="F6" s="5"/>
      <c r="G6" s="12"/>
    </row>
    <row r="7" spans="1:7" ht="15.6" x14ac:dyDescent="0.3">
      <c r="A7" s="13" t="s">
        <v>42</v>
      </c>
      <c r="B7" s="8"/>
      <c r="C7" s="8"/>
      <c r="D7" s="8"/>
      <c r="E7" s="8"/>
      <c r="F7" s="8"/>
      <c r="G7" s="9"/>
    </row>
    <row r="8" spans="1:7" ht="20.399999999999999" customHeight="1" x14ac:dyDescent="0.3">
      <c r="A8" s="14" t="s">
        <v>39</v>
      </c>
      <c r="B8" s="8"/>
      <c r="C8" s="8"/>
      <c r="D8" s="8"/>
      <c r="E8" s="8"/>
      <c r="F8" s="8"/>
      <c r="G8" s="9"/>
    </row>
    <row r="9" spans="1:7" x14ac:dyDescent="0.3">
      <c r="A9" s="15"/>
      <c r="B9" s="5"/>
      <c r="C9" s="5"/>
      <c r="D9" s="5"/>
      <c r="E9" s="5"/>
      <c r="F9" s="5"/>
      <c r="G9" s="12"/>
    </row>
    <row r="10" spans="1:7" ht="15.6" x14ac:dyDescent="0.3">
      <c r="A10" s="16" t="s">
        <v>17</v>
      </c>
      <c r="B10" s="5"/>
      <c r="C10" s="5"/>
      <c r="D10" s="5"/>
      <c r="E10" s="5"/>
      <c r="F10" s="5"/>
      <c r="G10" s="12"/>
    </row>
    <row r="11" spans="1:7" ht="36" customHeight="1" x14ac:dyDescent="0.3">
      <c r="A11" s="77" t="s">
        <v>46</v>
      </c>
      <c r="B11" s="78"/>
      <c r="C11" s="78"/>
      <c r="D11" s="78"/>
      <c r="E11" s="78"/>
      <c r="F11" s="78"/>
      <c r="G11" s="78"/>
    </row>
    <row r="12" spans="1:7" x14ac:dyDescent="0.3">
      <c r="A12" s="17"/>
      <c r="B12" s="5"/>
      <c r="C12" s="5"/>
      <c r="D12" s="5"/>
      <c r="E12" s="5"/>
      <c r="F12" s="5"/>
      <c r="G12" s="12"/>
    </row>
    <row r="13" spans="1:7" x14ac:dyDescent="0.3">
      <c r="A13" s="12"/>
      <c r="B13" s="18" t="s">
        <v>3</v>
      </c>
      <c r="C13" s="19">
        <v>250</v>
      </c>
      <c r="D13" s="19"/>
      <c r="E13" s="19"/>
      <c r="F13" s="19"/>
      <c r="G13" s="12"/>
    </row>
    <row r="14" spans="1:7" x14ac:dyDescent="0.3">
      <c r="A14" s="12"/>
      <c r="B14" s="17" t="s">
        <v>4</v>
      </c>
      <c r="C14" s="19">
        <v>300</v>
      </c>
      <c r="D14" s="19"/>
      <c r="E14" s="19"/>
      <c r="F14" s="19"/>
      <c r="G14" s="12"/>
    </row>
    <row r="15" spans="1:7" x14ac:dyDescent="0.3">
      <c r="A15" s="12"/>
      <c r="B15" s="17" t="s">
        <v>6</v>
      </c>
      <c r="C15" s="19">
        <v>400</v>
      </c>
      <c r="D15" s="19"/>
      <c r="E15" s="19"/>
      <c r="F15" s="19"/>
      <c r="G15" s="12"/>
    </row>
    <row r="16" spans="1:7" x14ac:dyDescent="0.3">
      <c r="A16" s="17"/>
      <c r="B16" s="5"/>
      <c r="C16" s="5"/>
      <c r="D16" s="5"/>
      <c r="E16" s="5"/>
      <c r="F16" s="5"/>
      <c r="G16" s="12"/>
    </row>
    <row r="17" spans="1:7" ht="54" customHeight="1" x14ac:dyDescent="0.3">
      <c r="A17" s="79" t="s">
        <v>61</v>
      </c>
      <c r="B17" s="78"/>
      <c r="C17" s="78"/>
      <c r="D17" s="78"/>
      <c r="E17" s="78"/>
      <c r="F17" s="78"/>
      <c r="G17" s="78"/>
    </row>
    <row r="18" spans="1:7" x14ac:dyDescent="0.3">
      <c r="A18" s="12"/>
      <c r="B18" s="12"/>
      <c r="C18" s="12"/>
      <c r="D18" s="12"/>
      <c r="E18" s="12"/>
      <c r="F18" s="12"/>
      <c r="G18" s="12"/>
    </row>
    <row r="19" spans="1:7" ht="15" thickBot="1" x14ac:dyDescent="0.35">
      <c r="A19" s="20" t="s">
        <v>0</v>
      </c>
      <c r="B19" s="20" t="s">
        <v>1</v>
      </c>
      <c r="C19" s="21" t="s">
        <v>2</v>
      </c>
      <c r="D19" s="22"/>
      <c r="E19" s="22"/>
      <c r="F19" s="23"/>
      <c r="G19" s="24"/>
    </row>
    <row r="20" spans="1:7" ht="15" thickBot="1" x14ac:dyDescent="0.35">
      <c r="A20" s="25"/>
      <c r="B20" s="25"/>
      <c r="C20" s="26" t="s">
        <v>44</v>
      </c>
      <c r="D20" s="27"/>
      <c r="E20" s="27"/>
      <c r="F20" s="28"/>
    </row>
    <row r="21" spans="1:7" x14ac:dyDescent="0.3">
      <c r="A21" s="29" t="s">
        <v>3</v>
      </c>
      <c r="B21" s="29" t="s">
        <v>36</v>
      </c>
      <c r="C21" s="30">
        <v>40</v>
      </c>
      <c r="D21" s="31"/>
      <c r="E21" s="32">
        <f>IF(F20&lt;=5,F20,IF(F20&gt;=5,5))</f>
        <v>0</v>
      </c>
      <c r="F21" s="33">
        <f>IF(F20&lt;=5,F20*C21,IF(F20&gt;=5,5*C21,0))</f>
        <v>0</v>
      </c>
      <c r="G21" s="12"/>
    </row>
    <row r="22" spans="1:7" x14ac:dyDescent="0.3">
      <c r="A22" s="34"/>
      <c r="B22" s="29" t="s">
        <v>40</v>
      </c>
      <c r="C22" s="30">
        <v>30</v>
      </c>
      <c r="D22" s="31"/>
      <c r="E22" s="32">
        <f>IF(F20&lt;5,F20*0,IF(F20&gt;5,F20-E21,0))</f>
        <v>0</v>
      </c>
      <c r="F22" s="35">
        <f>E22*C22</f>
        <v>0</v>
      </c>
      <c r="G22" s="12"/>
    </row>
    <row r="23" spans="1:7" ht="15" thickBot="1" x14ac:dyDescent="0.35">
      <c r="A23" s="34"/>
      <c r="B23" s="29"/>
      <c r="C23" s="12"/>
      <c r="D23" s="12"/>
      <c r="E23" s="36" t="s">
        <v>13</v>
      </c>
      <c r="F23" s="37">
        <f>F21+F22</f>
        <v>0</v>
      </c>
      <c r="G23" s="12"/>
    </row>
    <row r="24" spans="1:7" ht="15.6" thickTop="1" thickBot="1" x14ac:dyDescent="0.35">
      <c r="A24" s="34"/>
      <c r="B24" s="29"/>
      <c r="C24" s="38"/>
      <c r="D24" s="12"/>
      <c r="E24" s="38"/>
      <c r="F24" s="39"/>
      <c r="G24" s="12"/>
    </row>
    <row r="25" spans="1:7" ht="15" thickBot="1" x14ac:dyDescent="0.35">
      <c r="A25" s="34"/>
      <c r="B25" s="29"/>
      <c r="C25" s="26" t="s">
        <v>44</v>
      </c>
      <c r="D25" s="27"/>
      <c r="E25" s="27"/>
      <c r="F25" s="28"/>
    </row>
    <row r="26" spans="1:7" x14ac:dyDescent="0.3">
      <c r="A26" s="29" t="s">
        <v>4</v>
      </c>
      <c r="B26" s="29" t="s">
        <v>5</v>
      </c>
      <c r="C26" s="30">
        <v>50</v>
      </c>
      <c r="D26" s="40"/>
      <c r="E26" s="40"/>
      <c r="F26" s="12"/>
      <c r="G26" s="12"/>
    </row>
    <row r="27" spans="1:7" ht="15" thickBot="1" x14ac:dyDescent="0.35">
      <c r="A27" s="29"/>
      <c r="B27" s="29"/>
      <c r="C27" s="12"/>
      <c r="D27" s="12"/>
      <c r="E27" s="36" t="s">
        <v>13</v>
      </c>
      <c r="F27" s="37">
        <f>F25*C26</f>
        <v>0</v>
      </c>
      <c r="G27" s="12"/>
    </row>
    <row r="28" spans="1:7" ht="15.6" thickTop="1" thickBot="1" x14ac:dyDescent="0.35">
      <c r="A28" s="29"/>
      <c r="B28" s="29"/>
      <c r="C28" s="38"/>
      <c r="D28" s="12"/>
      <c r="E28" s="38"/>
      <c r="F28" s="41"/>
      <c r="G28" s="12"/>
    </row>
    <row r="29" spans="1:7" ht="15" thickBot="1" x14ac:dyDescent="0.35">
      <c r="A29" s="29"/>
      <c r="B29" s="29"/>
      <c r="C29" s="42"/>
      <c r="D29" s="43"/>
      <c r="E29" s="43"/>
      <c r="F29" s="28"/>
      <c r="G29" s="44"/>
    </row>
    <row r="30" spans="1:7" x14ac:dyDescent="0.3">
      <c r="A30" s="29" t="s">
        <v>6</v>
      </c>
      <c r="B30" s="29" t="s">
        <v>8</v>
      </c>
      <c r="C30" s="30">
        <v>30</v>
      </c>
      <c r="D30" s="40"/>
      <c r="E30" s="32">
        <f>IF(F29&lt;=10,F29,IF(F29&gt;=10,10))</f>
        <v>0</v>
      </c>
      <c r="F30" s="45">
        <f>IF(F29&lt;=10,F29*C30,IF(F29&gt;=10,10*C30,0))</f>
        <v>0</v>
      </c>
      <c r="G30" s="12"/>
    </row>
    <row r="31" spans="1:7" x14ac:dyDescent="0.3">
      <c r="A31" s="12"/>
      <c r="B31" s="29" t="s">
        <v>9</v>
      </c>
      <c r="C31" s="30">
        <v>25</v>
      </c>
      <c r="D31" s="40"/>
      <c r="E31" s="32">
        <f>IF(F29&lt;10,F29*0,IF(F29&gt;=20.1,10,IF(F29&gt;10,F29-E30,0)))</f>
        <v>0</v>
      </c>
      <c r="F31" s="45">
        <f>IF(E31&lt;=10,E31*C31,IF(E31&gt;=10,10*C31,0))</f>
        <v>0</v>
      </c>
      <c r="G31" s="12"/>
    </row>
    <row r="32" spans="1:7" x14ac:dyDescent="0.3">
      <c r="A32" s="12"/>
      <c r="B32" s="29" t="s">
        <v>10</v>
      </c>
      <c r="C32" s="30">
        <v>20</v>
      </c>
      <c r="D32" s="40"/>
      <c r="E32" s="32">
        <f>IF(F29&lt;10,F29*0,IF(F29&gt;=30.1,10,IF(F29&gt;10,F29-E30-E31,0)))</f>
        <v>0</v>
      </c>
      <c r="F32" s="45">
        <f>IF(E32&lt;=10,E32*C32,IF(E32&gt;=10,10*C32,0))</f>
        <v>0</v>
      </c>
      <c r="G32" s="12"/>
    </row>
    <row r="33" spans="1:8" x14ac:dyDescent="0.3">
      <c r="A33" s="12"/>
      <c r="B33" s="29" t="s">
        <v>11</v>
      </c>
      <c r="C33" s="30">
        <v>15</v>
      </c>
      <c r="D33" s="40"/>
      <c r="E33" s="32">
        <f>IF(F29&lt;10,F29*0,IF(F29&gt;=40.1,10,IF(F29&gt;10,F29-E30-E31-E32,0)))</f>
        <v>0</v>
      </c>
      <c r="F33" s="45">
        <f>IF(E33&lt;=10,E33*C33,IF(E33&gt;=10,10*C33,0))</f>
        <v>0</v>
      </c>
      <c r="G33" s="12"/>
    </row>
    <row r="34" spans="1:8" x14ac:dyDescent="0.3">
      <c r="A34" s="12"/>
      <c r="B34" s="29" t="s">
        <v>12</v>
      </c>
      <c r="C34" s="30">
        <v>10</v>
      </c>
      <c r="D34" s="40"/>
      <c r="E34" s="32">
        <f>IF(F29&lt;10,F29*0,IF(F29&gt;=50.1,10,IF(F29&gt;10,F29-E30-E31-E32-E33,0)))</f>
        <v>0</v>
      </c>
      <c r="F34" s="45">
        <f>IF(E34&lt;=10,E34*C34,IF(E34&gt;=10,10*C34,0))</f>
        <v>0</v>
      </c>
      <c r="G34" s="46"/>
      <c r="H34" s="3" t="s">
        <v>43</v>
      </c>
    </row>
    <row r="35" spans="1:8" x14ac:dyDescent="0.3">
      <c r="A35" s="12"/>
      <c r="B35" s="29" t="s">
        <v>7</v>
      </c>
      <c r="C35" s="30">
        <v>5</v>
      </c>
      <c r="D35" s="40"/>
      <c r="E35" s="32">
        <f>IF(F29&lt;10,F29*0,IF(F29&gt;50.1,F29-E30-E31-E32-E33-E34,0))</f>
        <v>0</v>
      </c>
      <c r="F35" s="45">
        <f>IF(E35&lt;=10,E35*C35,IF(E35&gt;=10,E35*C35,0))</f>
        <v>0</v>
      </c>
      <c r="G35" s="12"/>
    </row>
    <row r="36" spans="1:8" ht="15" thickBot="1" x14ac:dyDescent="0.35">
      <c r="A36" s="12"/>
      <c r="B36" s="12"/>
      <c r="C36" s="12"/>
      <c r="D36" s="12"/>
      <c r="E36" s="36" t="s">
        <v>13</v>
      </c>
      <c r="F36" s="37">
        <f>SUM(F30:F35)</f>
        <v>0</v>
      </c>
      <c r="G36" s="12"/>
    </row>
    <row r="37" spans="1:8" ht="15" thickTop="1" x14ac:dyDescent="0.3">
      <c r="A37" s="12"/>
      <c r="B37" s="12"/>
      <c r="C37" s="12"/>
      <c r="D37" s="12"/>
      <c r="E37" s="12"/>
      <c r="F37" s="12"/>
      <c r="G37" s="12"/>
    </row>
    <row r="38" spans="1:8" x14ac:dyDescent="0.3">
      <c r="A38" s="12"/>
      <c r="B38" s="12"/>
      <c r="C38" s="12"/>
      <c r="D38" s="12"/>
      <c r="E38" s="12"/>
      <c r="F38" s="12"/>
      <c r="G38" s="12"/>
    </row>
    <row r="39" spans="1:8" ht="15.6" x14ac:dyDescent="0.3">
      <c r="A39" s="16" t="s">
        <v>18</v>
      </c>
      <c r="B39" s="12"/>
      <c r="C39" s="12"/>
      <c r="D39" s="12"/>
      <c r="E39" s="12"/>
      <c r="F39" s="12"/>
      <c r="G39" s="12"/>
    </row>
    <row r="40" spans="1:8" ht="42" customHeight="1" x14ac:dyDescent="0.3">
      <c r="A40" s="77" t="s">
        <v>47</v>
      </c>
      <c r="B40" s="78"/>
      <c r="C40" s="78"/>
      <c r="D40" s="78"/>
      <c r="E40" s="78"/>
      <c r="F40" s="78"/>
      <c r="G40" s="78"/>
    </row>
    <row r="41" spans="1:8" ht="14.4" customHeight="1" x14ac:dyDescent="0.3">
      <c r="A41" s="47"/>
      <c r="B41" s="48"/>
      <c r="C41" s="48"/>
      <c r="D41" s="48"/>
      <c r="E41" s="48"/>
      <c r="F41" s="48"/>
      <c r="G41" s="48"/>
    </row>
    <row r="42" spans="1:8" x14ac:dyDescent="0.3">
      <c r="A42" s="12"/>
      <c r="B42" s="18" t="s">
        <v>58</v>
      </c>
      <c r="C42" s="19">
        <v>250</v>
      </c>
      <c r="D42" s="19"/>
      <c r="E42" s="19"/>
      <c r="F42" s="19"/>
      <c r="G42" s="12"/>
    </row>
    <row r="43" spans="1:8" x14ac:dyDescent="0.3">
      <c r="A43" s="12"/>
      <c r="B43" s="17" t="s">
        <v>4</v>
      </c>
      <c r="C43" s="19">
        <v>400</v>
      </c>
      <c r="D43" s="19"/>
      <c r="E43" s="19"/>
      <c r="F43" s="19"/>
      <c r="G43" s="12"/>
    </row>
    <row r="44" spans="1:8" x14ac:dyDescent="0.3">
      <c r="A44" s="12"/>
      <c r="B44" s="17" t="s">
        <v>6</v>
      </c>
      <c r="C44" s="19">
        <v>500</v>
      </c>
      <c r="D44" s="19"/>
      <c r="E44" s="19"/>
      <c r="F44" s="19"/>
      <c r="G44" s="12"/>
    </row>
    <row r="45" spans="1:8" x14ac:dyDescent="0.3">
      <c r="A45" s="12"/>
      <c r="B45" s="12"/>
      <c r="C45" s="12"/>
      <c r="D45" s="12"/>
      <c r="E45" s="12"/>
      <c r="F45" s="12"/>
      <c r="G45" s="12"/>
    </row>
    <row r="46" spans="1:8" ht="16.8" x14ac:dyDescent="0.3">
      <c r="A46" s="12"/>
      <c r="B46" s="49" t="s">
        <v>48</v>
      </c>
      <c r="C46" s="19">
        <v>200</v>
      </c>
      <c r="D46" s="12"/>
      <c r="E46" s="12"/>
      <c r="F46" s="12"/>
      <c r="G46" s="12"/>
    </row>
    <row r="47" spans="1:8" x14ac:dyDescent="0.3">
      <c r="A47" s="12"/>
      <c r="B47" s="80" t="s">
        <v>49</v>
      </c>
      <c r="C47" s="78"/>
      <c r="D47" s="78"/>
      <c r="E47" s="78"/>
      <c r="F47" s="78"/>
      <c r="G47" s="78"/>
    </row>
    <row r="48" spans="1:8" x14ac:dyDescent="0.3">
      <c r="A48" s="12"/>
      <c r="B48" s="12"/>
      <c r="C48" s="12"/>
      <c r="D48" s="12"/>
      <c r="E48" s="12"/>
      <c r="F48" s="12"/>
      <c r="G48" s="12"/>
    </row>
    <row r="49" spans="1:7" ht="49.2" customHeight="1" x14ac:dyDescent="0.3">
      <c r="A49" s="79" t="s">
        <v>50</v>
      </c>
      <c r="B49" s="78"/>
      <c r="C49" s="78"/>
      <c r="D49" s="78"/>
      <c r="E49" s="78"/>
      <c r="F49" s="78"/>
      <c r="G49" s="78"/>
    </row>
    <row r="50" spans="1:7" ht="14.4" customHeight="1" x14ac:dyDescent="0.3">
      <c r="A50" s="47"/>
      <c r="B50" s="48"/>
      <c r="C50" s="48"/>
      <c r="D50" s="48"/>
      <c r="E50" s="48"/>
      <c r="F50" s="48"/>
      <c r="G50" s="48"/>
    </row>
    <row r="51" spans="1:7" ht="15" thickBot="1" x14ac:dyDescent="0.35">
      <c r="A51" s="25" t="s">
        <v>0</v>
      </c>
      <c r="B51" s="25" t="s">
        <v>1</v>
      </c>
      <c r="C51" s="50" t="s">
        <v>2</v>
      </c>
      <c r="D51" s="27"/>
      <c r="E51" s="27"/>
      <c r="F51" s="51"/>
      <c r="G51" s="12"/>
    </row>
    <row r="52" spans="1:7" ht="15" thickBot="1" x14ac:dyDescent="0.35">
      <c r="A52" s="34"/>
      <c r="B52" s="12"/>
      <c r="C52" s="26" t="s">
        <v>44</v>
      </c>
      <c r="D52" s="9"/>
      <c r="E52" s="9"/>
      <c r="F52" s="28"/>
    </row>
    <row r="53" spans="1:7" x14ac:dyDescent="0.3">
      <c r="A53" s="29" t="s">
        <v>58</v>
      </c>
      <c r="B53" s="29" t="s">
        <v>37</v>
      </c>
      <c r="C53" s="30">
        <v>110</v>
      </c>
      <c r="D53" s="12"/>
      <c r="E53" s="34">
        <f>IF(F52&lt;2,F52,IF(F52&gt;=2,2))</f>
        <v>0</v>
      </c>
      <c r="F53" s="52">
        <f>IF(F52&lt;=2,F52*C53,IF(F52&gt;=2,2*C53,0))</f>
        <v>0</v>
      </c>
      <c r="G53" s="12"/>
    </row>
    <row r="54" spans="1:7" x14ac:dyDescent="0.3">
      <c r="A54" s="34"/>
      <c r="B54" s="29" t="s">
        <v>41</v>
      </c>
      <c r="C54" s="30">
        <v>90</v>
      </c>
      <c r="D54" s="53"/>
      <c r="E54" s="76">
        <f>IF(F52&lt;2,F52*0,IF(F52&gt;2,F52-E53,0))</f>
        <v>0</v>
      </c>
      <c r="F54" s="54">
        <f>E54*C54</f>
        <v>0</v>
      </c>
      <c r="G54" s="55"/>
    </row>
    <row r="55" spans="1:7" ht="15" thickBot="1" x14ac:dyDescent="0.35">
      <c r="A55" s="12"/>
      <c r="B55" s="12"/>
      <c r="C55" s="12"/>
      <c r="D55" s="53"/>
      <c r="E55" s="36" t="s">
        <v>13</v>
      </c>
      <c r="F55" s="37">
        <f>F53+F54</f>
        <v>0</v>
      </c>
      <c r="G55" s="55"/>
    </row>
    <row r="56" spans="1:7" ht="15.6" thickTop="1" thickBot="1" x14ac:dyDescent="0.35">
      <c r="A56" s="34"/>
      <c r="B56" s="29"/>
      <c r="C56" s="56"/>
      <c r="D56" s="53"/>
      <c r="E56" s="53"/>
      <c r="F56" s="53"/>
      <c r="G56" s="12"/>
    </row>
    <row r="57" spans="1:7" ht="15" thickBot="1" x14ac:dyDescent="0.35">
      <c r="A57" s="34"/>
      <c r="B57" s="29"/>
      <c r="C57" s="26" t="s">
        <v>44</v>
      </c>
      <c r="D57" s="27"/>
      <c r="E57" s="27"/>
      <c r="F57" s="28"/>
      <c r="G57" s="44"/>
    </row>
    <row r="58" spans="1:7" x14ac:dyDescent="0.3">
      <c r="A58" s="29" t="s">
        <v>4</v>
      </c>
      <c r="B58" s="29" t="s">
        <v>5</v>
      </c>
      <c r="C58" s="30">
        <v>110</v>
      </c>
      <c r="D58" s="53"/>
      <c r="E58" s="53"/>
      <c r="F58" s="43"/>
      <c r="G58" s="55"/>
    </row>
    <row r="59" spans="1:7" ht="15" thickBot="1" x14ac:dyDescent="0.35">
      <c r="A59" s="29"/>
      <c r="B59" s="29"/>
      <c r="C59" s="56"/>
      <c r="D59" s="53"/>
      <c r="E59" s="36" t="s">
        <v>13</v>
      </c>
      <c r="F59" s="37">
        <f>F57*C58</f>
        <v>0</v>
      </c>
      <c r="G59" s="38"/>
    </row>
    <row r="60" spans="1:7" ht="15.6" thickTop="1" thickBot="1" x14ac:dyDescent="0.35">
      <c r="A60" s="29"/>
      <c r="B60" s="29"/>
      <c r="C60" s="56"/>
      <c r="D60" s="53"/>
      <c r="E60" s="36"/>
      <c r="F60" s="41"/>
      <c r="G60" s="55"/>
    </row>
    <row r="61" spans="1:7" ht="15" thickBot="1" x14ac:dyDescent="0.35">
      <c r="A61" s="29"/>
      <c r="B61" s="29"/>
      <c r="C61" s="26" t="s">
        <v>44</v>
      </c>
      <c r="D61" s="27"/>
      <c r="E61" s="27"/>
      <c r="F61" s="28"/>
      <c r="G61" s="55"/>
    </row>
    <row r="62" spans="1:7" x14ac:dyDescent="0.3">
      <c r="A62" s="29" t="s">
        <v>6</v>
      </c>
      <c r="B62" s="29" t="s">
        <v>8</v>
      </c>
      <c r="C62" s="30">
        <v>70</v>
      </c>
      <c r="D62" s="53"/>
      <c r="E62" s="57">
        <f>IF(F61&lt;=10,F61,IF(F61&gt;=10,10))</f>
        <v>0</v>
      </c>
      <c r="F62" s="45">
        <f>IF(F61&lt;=10,F61*C62,IF(F61&gt;=10,10*C62,0))</f>
        <v>0</v>
      </c>
      <c r="G62" s="55"/>
    </row>
    <row r="63" spans="1:7" x14ac:dyDescent="0.3">
      <c r="A63" s="12"/>
      <c r="B63" s="29" t="s">
        <v>9</v>
      </c>
      <c r="C63" s="30">
        <v>60</v>
      </c>
      <c r="D63" s="53"/>
      <c r="E63" s="57">
        <f>IF(F61&lt;10,F61*0,IF(F61&gt;=20.1,10,IF(F61&gt;10,F61-E62,0)))</f>
        <v>0</v>
      </c>
      <c r="F63" s="45">
        <f>IF(E63&lt;=10,E63*C63,IF(E63&gt;=10,10*C63,0))</f>
        <v>0</v>
      </c>
      <c r="G63" s="55"/>
    </row>
    <row r="64" spans="1:7" x14ac:dyDescent="0.3">
      <c r="A64" s="12"/>
      <c r="B64" s="29" t="s">
        <v>10</v>
      </c>
      <c r="C64" s="30">
        <v>50</v>
      </c>
      <c r="D64" s="53"/>
      <c r="E64" s="57">
        <f>IF(F61&lt;10,F61*0,IF(F61&gt;=30.1,10,IF(F61&gt;10,F61-E62-E63,0)))</f>
        <v>0</v>
      </c>
      <c r="F64" s="45">
        <f>IF(E64&lt;=10,E64*C64,IF(E64&gt;=10,10*C64,0))</f>
        <v>0</v>
      </c>
      <c r="G64" s="55"/>
    </row>
    <row r="65" spans="1:7" x14ac:dyDescent="0.3">
      <c r="A65" s="12"/>
      <c r="B65" s="29" t="s">
        <v>11</v>
      </c>
      <c r="C65" s="30">
        <v>40</v>
      </c>
      <c r="D65" s="53"/>
      <c r="E65" s="57">
        <f>IF(F61&lt;10,F61*0,IF(F61&gt;=40.1,10,IF(F61&gt;10,F61-E62-E63-E64,0)))</f>
        <v>0</v>
      </c>
      <c r="F65" s="45">
        <f>IF(E65&lt;=10,E65*C65,IF(E65&gt;=10,10*C65,0))</f>
        <v>0</v>
      </c>
      <c r="G65" s="55"/>
    </row>
    <row r="66" spans="1:7" x14ac:dyDescent="0.3">
      <c r="A66" s="12"/>
      <c r="B66" s="29" t="s">
        <v>12</v>
      </c>
      <c r="C66" s="30">
        <v>30</v>
      </c>
      <c r="D66" s="53"/>
      <c r="E66" s="57">
        <f>IF(F61&lt;10,F61*0,IF(F61&gt;=50.1,10,IF(F61&gt;10,F61-E62-E63-E64-E65,0)))</f>
        <v>0</v>
      </c>
      <c r="F66" s="45">
        <f>IF(E66&lt;=10,E66*C66,IF(E66&gt;=10,10*C66,0))</f>
        <v>0</v>
      </c>
      <c r="G66" s="55"/>
    </row>
    <row r="67" spans="1:7" x14ac:dyDescent="0.3">
      <c r="A67" s="12"/>
      <c r="B67" s="29" t="s">
        <v>7</v>
      </c>
      <c r="C67" s="30">
        <v>20</v>
      </c>
      <c r="D67" s="53"/>
      <c r="E67" s="57">
        <f>IF(F61&lt;10,F61*0,IF(F61&gt;50.1,F61-E62-E63-E64-E65-E66,0))</f>
        <v>0</v>
      </c>
      <c r="F67" s="45">
        <f>IF(E67&lt;=10,E67*C67,IF(E67&gt;=10,E67*C67,0))</f>
        <v>0</v>
      </c>
      <c r="G67" s="55"/>
    </row>
    <row r="68" spans="1:7" ht="15" thickBot="1" x14ac:dyDescent="0.35">
      <c r="A68" s="12"/>
      <c r="B68" s="12"/>
      <c r="C68" s="56"/>
      <c r="D68" s="53"/>
      <c r="E68" s="36" t="s">
        <v>13</v>
      </c>
      <c r="F68" s="37">
        <f>SUM(F62:F67)</f>
        <v>0</v>
      </c>
      <c r="G68" s="12"/>
    </row>
    <row r="69" spans="1:7" ht="15" thickTop="1" x14ac:dyDescent="0.3">
      <c r="A69" s="12"/>
      <c r="B69" s="12"/>
      <c r="C69" s="12"/>
      <c r="D69" s="12"/>
      <c r="E69" s="12"/>
      <c r="F69" s="12"/>
      <c r="G69" s="12"/>
    </row>
    <row r="70" spans="1:7" ht="15.6" x14ac:dyDescent="0.3">
      <c r="A70" s="16" t="s">
        <v>19</v>
      </c>
      <c r="B70" s="12"/>
      <c r="C70" s="12"/>
      <c r="D70" s="12"/>
      <c r="E70" s="12"/>
      <c r="F70" s="12"/>
      <c r="G70" s="12"/>
    </row>
    <row r="71" spans="1:7" ht="41.4" customHeight="1" x14ac:dyDescent="0.3">
      <c r="A71" s="77" t="s">
        <v>51</v>
      </c>
      <c r="B71" s="78"/>
      <c r="C71" s="78"/>
      <c r="D71" s="78"/>
      <c r="E71" s="78"/>
      <c r="F71" s="78"/>
      <c r="G71" s="78"/>
    </row>
    <row r="72" spans="1:7" ht="14.4" customHeight="1" x14ac:dyDescent="0.3">
      <c r="A72" s="47"/>
      <c r="B72" s="48"/>
      <c r="C72" s="48"/>
      <c r="D72" s="48"/>
      <c r="E72" s="48"/>
      <c r="F72" s="48"/>
      <c r="G72" s="48"/>
    </row>
    <row r="73" spans="1:7" x14ac:dyDescent="0.3">
      <c r="A73" s="12"/>
      <c r="B73" s="18" t="s">
        <v>3</v>
      </c>
      <c r="C73" s="19">
        <v>100</v>
      </c>
      <c r="D73" s="12"/>
      <c r="E73" s="12"/>
      <c r="F73" s="12"/>
      <c r="G73" s="12"/>
    </row>
    <row r="74" spans="1:7" x14ac:dyDescent="0.3">
      <c r="A74" s="12"/>
      <c r="B74" s="17" t="s">
        <v>4</v>
      </c>
      <c r="C74" s="19">
        <v>100</v>
      </c>
      <c r="D74" s="12"/>
      <c r="E74" s="12"/>
      <c r="F74" s="12"/>
      <c r="G74" s="12"/>
    </row>
    <row r="75" spans="1:7" x14ac:dyDescent="0.3">
      <c r="A75" s="12"/>
      <c r="B75" s="17" t="s">
        <v>6</v>
      </c>
      <c r="C75" s="19">
        <v>100</v>
      </c>
      <c r="D75" s="12"/>
      <c r="E75" s="12"/>
      <c r="F75" s="12"/>
      <c r="G75" s="12"/>
    </row>
    <row r="76" spans="1:7" x14ac:dyDescent="0.3">
      <c r="A76" s="47"/>
      <c r="B76" s="12"/>
      <c r="C76" s="12"/>
      <c r="D76" s="48"/>
      <c r="E76" s="48"/>
      <c r="F76" s="48"/>
      <c r="G76" s="48"/>
    </row>
    <row r="77" spans="1:7" ht="32.4" customHeight="1" x14ac:dyDescent="0.3">
      <c r="A77" s="85" t="s">
        <v>20</v>
      </c>
      <c r="B77" s="86"/>
      <c r="C77" s="86"/>
      <c r="D77" s="86"/>
      <c r="E77" s="86"/>
      <c r="F77" s="86"/>
      <c r="G77" s="86"/>
    </row>
    <row r="78" spans="1:7" x14ac:dyDescent="0.3">
      <c r="A78" s="17"/>
      <c r="B78" s="12"/>
      <c r="C78" s="12"/>
      <c r="D78" s="12"/>
      <c r="E78" s="12"/>
      <c r="F78" s="12"/>
      <c r="G78" s="12"/>
    </row>
    <row r="79" spans="1:7" ht="42" customHeight="1" x14ac:dyDescent="0.3">
      <c r="A79" s="81" t="s">
        <v>21</v>
      </c>
      <c r="B79" s="87"/>
      <c r="C79" s="87"/>
      <c r="D79" s="87"/>
      <c r="E79" s="87"/>
      <c r="F79" s="87"/>
      <c r="G79" s="87"/>
    </row>
    <row r="80" spans="1:7" ht="19.5" customHeight="1" x14ac:dyDescent="0.3">
      <c r="A80" s="58"/>
      <c r="B80" s="59"/>
      <c r="C80" s="59"/>
      <c r="D80" s="59"/>
      <c r="E80" s="59"/>
      <c r="F80" s="59"/>
      <c r="G80" s="59"/>
    </row>
    <row r="81" spans="1:15" s="61" customFormat="1" ht="15.6" x14ac:dyDescent="0.3">
      <c r="A81" s="60" t="s">
        <v>59</v>
      </c>
      <c r="B81" s="60"/>
      <c r="C81" s="60"/>
      <c r="D81" s="60"/>
      <c r="E81" s="60"/>
      <c r="F81" s="60"/>
      <c r="G81" s="60"/>
    </row>
    <row r="82" spans="1:15" s="61" customFormat="1" ht="15" customHeight="1" x14ac:dyDescent="0.3">
      <c r="A82" s="88" t="s">
        <v>38</v>
      </c>
      <c r="B82" s="88"/>
      <c r="C82" s="88"/>
      <c r="D82" s="88"/>
      <c r="E82" s="88"/>
      <c r="F82" s="88"/>
      <c r="G82" s="88"/>
    </row>
    <row r="83" spans="1:15" s="61" customFormat="1" ht="15.6" x14ac:dyDescent="0.3">
      <c r="A83" s="88"/>
      <c r="B83" s="88"/>
      <c r="C83" s="88"/>
      <c r="D83" s="88"/>
      <c r="E83" s="88"/>
      <c r="F83" s="88"/>
      <c r="G83" s="88"/>
    </row>
    <row r="84" spans="1:15" s="61" customFormat="1" ht="15.6" x14ac:dyDescent="0.3">
      <c r="A84" s="88"/>
      <c r="B84" s="88"/>
      <c r="C84" s="88"/>
      <c r="D84" s="88"/>
      <c r="E84" s="88"/>
      <c r="F84" s="88"/>
      <c r="G84" s="88"/>
    </row>
    <row r="85" spans="1:15" s="61" customFormat="1" ht="15.6" x14ac:dyDescent="0.3">
      <c r="A85" s="62"/>
      <c r="B85" s="62"/>
      <c r="C85" s="62"/>
      <c r="D85" s="62"/>
      <c r="E85" s="62"/>
      <c r="F85" s="62"/>
      <c r="G85" s="62"/>
    </row>
    <row r="86" spans="1:15" ht="15.6" x14ac:dyDescent="0.3">
      <c r="A86" s="16" t="s">
        <v>60</v>
      </c>
      <c r="B86" s="12"/>
      <c r="C86" s="12"/>
      <c r="D86" s="12"/>
      <c r="E86" s="12"/>
      <c r="F86" s="12"/>
      <c r="G86" s="12"/>
    </row>
    <row r="87" spans="1:15" ht="91.95" customHeight="1" x14ac:dyDescent="0.3">
      <c r="A87" s="81" t="s">
        <v>52</v>
      </c>
      <c r="B87" s="82"/>
      <c r="C87" s="82"/>
      <c r="D87" s="82"/>
      <c r="E87" s="82"/>
      <c r="F87" s="82"/>
      <c r="G87" s="82"/>
    </row>
    <row r="88" spans="1:15" ht="14.4" customHeight="1" x14ac:dyDescent="0.3">
      <c r="A88" s="4"/>
      <c r="B88" s="12"/>
      <c r="C88" s="12"/>
      <c r="D88" s="12"/>
      <c r="E88" s="12"/>
      <c r="F88" s="12"/>
      <c r="G88" s="12"/>
    </row>
    <row r="89" spans="1:15" ht="15.6" x14ac:dyDescent="0.3">
      <c r="A89" s="16" t="s">
        <v>22</v>
      </c>
      <c r="B89" s="12"/>
      <c r="C89" s="12"/>
      <c r="D89" s="12"/>
      <c r="E89" s="12"/>
      <c r="F89" s="12"/>
      <c r="G89" s="12"/>
    </row>
    <row r="90" spans="1:15" ht="47.4" customHeight="1" x14ac:dyDescent="0.3">
      <c r="A90" s="79" t="s">
        <v>53</v>
      </c>
      <c r="B90" s="78"/>
      <c r="C90" s="78"/>
      <c r="D90" s="78"/>
      <c r="E90" s="78"/>
      <c r="F90" s="78"/>
      <c r="G90" s="78"/>
    </row>
    <row r="91" spans="1:15" ht="14.4" customHeight="1" x14ac:dyDescent="0.3">
      <c r="A91" s="4"/>
      <c r="B91" s="12"/>
      <c r="C91" s="12"/>
      <c r="D91" s="12"/>
      <c r="E91" s="12"/>
      <c r="F91" s="12"/>
      <c r="G91" s="12"/>
    </row>
    <row r="92" spans="1:15" ht="80.400000000000006" customHeight="1" x14ac:dyDescent="0.3">
      <c r="A92" s="81" t="s">
        <v>54</v>
      </c>
      <c r="B92" s="82"/>
      <c r="C92" s="82"/>
      <c r="D92" s="82"/>
      <c r="E92" s="82"/>
      <c r="F92" s="82"/>
      <c r="G92" s="82"/>
    </row>
    <row r="93" spans="1:15" x14ac:dyDescent="0.3">
      <c r="A93" s="12"/>
      <c r="B93" s="12"/>
      <c r="C93" s="12"/>
      <c r="D93" s="12"/>
      <c r="E93" s="12"/>
      <c r="F93" s="12"/>
      <c r="G93" s="12"/>
    </row>
    <row r="94" spans="1:15" x14ac:dyDescent="0.3">
      <c r="A94" s="12"/>
      <c r="B94" s="63" t="s">
        <v>31</v>
      </c>
      <c r="C94" s="64"/>
      <c r="D94" s="64"/>
      <c r="E94" s="64"/>
      <c r="F94" s="64"/>
      <c r="G94" s="64"/>
      <c r="O94" s="65"/>
    </row>
    <row r="95" spans="1:15" x14ac:dyDescent="0.3">
      <c r="A95" s="12"/>
      <c r="B95" s="66" t="s">
        <v>23</v>
      </c>
      <c r="C95" s="67"/>
      <c r="D95" s="68"/>
      <c r="E95" s="68"/>
      <c r="F95" s="68"/>
      <c r="G95" s="83" t="s">
        <v>29</v>
      </c>
    </row>
    <row r="96" spans="1:15" x14ac:dyDescent="0.3">
      <c r="A96" s="12"/>
      <c r="B96" s="66" t="s">
        <v>24</v>
      </c>
      <c r="C96" s="67"/>
      <c r="D96" s="68"/>
      <c r="E96" s="68"/>
      <c r="F96" s="68"/>
      <c r="G96" s="84"/>
    </row>
    <row r="97" spans="1:7" ht="97.2" x14ac:dyDescent="0.3">
      <c r="A97" s="12"/>
      <c r="B97" s="69" t="s">
        <v>25</v>
      </c>
      <c r="C97" s="67"/>
      <c r="D97" s="68"/>
      <c r="E97" s="68"/>
      <c r="F97" s="68"/>
      <c r="G97" s="70" t="s">
        <v>30</v>
      </c>
    </row>
    <row r="98" spans="1:7" x14ac:dyDescent="0.3">
      <c r="A98" s="12"/>
      <c r="B98" s="71"/>
      <c r="C98" s="72"/>
      <c r="D98" s="72"/>
      <c r="E98" s="72"/>
      <c r="F98" s="72"/>
      <c r="G98" s="73"/>
    </row>
    <row r="99" spans="1:7" x14ac:dyDescent="0.3">
      <c r="A99" s="12"/>
      <c r="B99" s="63" t="s">
        <v>32</v>
      </c>
      <c r="C99" s="64"/>
      <c r="D99" s="64"/>
      <c r="E99" s="64"/>
      <c r="F99" s="64"/>
      <c r="G99" s="64"/>
    </row>
    <row r="100" spans="1:7" x14ac:dyDescent="0.3">
      <c r="A100" s="12"/>
      <c r="B100" s="66" t="s">
        <v>26</v>
      </c>
      <c r="C100" s="67"/>
      <c r="D100" s="68"/>
      <c r="E100" s="68"/>
      <c r="F100" s="68"/>
      <c r="G100" s="74" t="s">
        <v>29</v>
      </c>
    </row>
    <row r="101" spans="1:7" ht="97.2" x14ac:dyDescent="0.3">
      <c r="A101" s="12"/>
      <c r="B101" s="69" t="s">
        <v>27</v>
      </c>
      <c r="C101" s="67"/>
      <c r="D101" s="68"/>
      <c r="E101" s="68"/>
      <c r="F101" s="68"/>
      <c r="G101" s="70" t="s">
        <v>30</v>
      </c>
    </row>
    <row r="102" spans="1:7" x14ac:dyDescent="0.3">
      <c r="A102" s="12"/>
      <c r="B102" s="71"/>
      <c r="C102" s="72"/>
      <c r="D102" s="72"/>
      <c r="E102" s="72"/>
      <c r="F102" s="72"/>
      <c r="G102" s="73"/>
    </row>
    <row r="103" spans="1:7" x14ac:dyDescent="0.3">
      <c r="A103" s="12"/>
      <c r="B103" s="63" t="s">
        <v>28</v>
      </c>
      <c r="C103" s="64"/>
      <c r="D103" s="64"/>
      <c r="E103" s="64"/>
      <c r="F103" s="64"/>
      <c r="G103" s="64"/>
    </row>
    <row r="104" spans="1:7" ht="83.4" x14ac:dyDescent="0.3">
      <c r="A104" s="12"/>
      <c r="B104" s="69" t="s">
        <v>28</v>
      </c>
      <c r="C104" s="67"/>
      <c r="D104" s="68"/>
      <c r="E104" s="68"/>
      <c r="F104" s="68"/>
      <c r="G104" s="70" t="s">
        <v>33</v>
      </c>
    </row>
    <row r="105" spans="1:7" x14ac:dyDescent="0.3">
      <c r="A105" s="12"/>
      <c r="B105" s="12"/>
      <c r="C105" s="12"/>
      <c r="D105" s="12"/>
      <c r="E105" s="12"/>
      <c r="F105" s="12"/>
      <c r="G105" s="12"/>
    </row>
    <row r="106" spans="1:7" ht="15.6" x14ac:dyDescent="0.3">
      <c r="A106" s="16" t="s">
        <v>34</v>
      </c>
      <c r="B106" s="5"/>
      <c r="C106" s="5"/>
      <c r="D106" s="5"/>
      <c r="E106" s="5"/>
      <c r="F106" s="5"/>
      <c r="G106" s="12"/>
    </row>
    <row r="107" spans="1:7" ht="16.8" x14ac:dyDescent="0.3">
      <c r="A107" s="49"/>
      <c r="B107" s="5"/>
      <c r="C107" s="5"/>
      <c r="D107" s="5"/>
      <c r="E107" s="5"/>
      <c r="F107" s="5"/>
      <c r="G107" s="12"/>
    </row>
    <row r="108" spans="1:7" ht="16.8" x14ac:dyDescent="0.3">
      <c r="A108" s="5"/>
      <c r="B108" s="49" t="s">
        <v>55</v>
      </c>
      <c r="C108" s="19">
        <v>250</v>
      </c>
      <c r="D108" s="12"/>
      <c r="E108" s="12"/>
      <c r="F108" s="12"/>
      <c r="G108" s="12"/>
    </row>
    <row r="109" spans="1:7" ht="16.8" x14ac:dyDescent="0.3">
      <c r="A109" s="17" t="s">
        <v>35</v>
      </c>
      <c r="B109" s="49" t="s">
        <v>56</v>
      </c>
      <c r="C109" s="19">
        <v>240</v>
      </c>
      <c r="D109" s="12"/>
      <c r="E109" s="12"/>
      <c r="F109" s="12"/>
      <c r="G109" s="12"/>
    </row>
    <row r="110" spans="1:7" x14ac:dyDescent="0.3">
      <c r="A110" s="75"/>
      <c r="B110" s="5"/>
      <c r="C110" s="5"/>
      <c r="D110" s="5"/>
      <c r="E110" s="5"/>
      <c r="F110" s="5"/>
      <c r="G110" s="12"/>
    </row>
    <row r="111" spans="1:7" x14ac:dyDescent="0.3">
      <c r="A111" s="12"/>
      <c r="B111" s="75" t="s">
        <v>57</v>
      </c>
      <c r="C111" s="5"/>
      <c r="D111" s="5"/>
      <c r="E111" s="5"/>
      <c r="F111" s="5"/>
      <c r="G111" s="12"/>
    </row>
  </sheetData>
  <sheetProtection selectLockedCells="1"/>
  <customSheetViews>
    <customSheetView guid="{B511079B-B7C4-434E-A37E-EB2D4CE33CA1}" printArea="1" topLeftCell="A46">
      <selection activeCell="G52" sqref="G52"/>
      <rowBreaks count="2" manualBreakCount="2">
        <brk id="47" max="4" man="1"/>
        <brk id="85" max="4" man="1"/>
      </rowBreaks>
      <pageMargins left="0.25" right="0.25" top="0.75" bottom="0.75" header="0.3" footer="0.3"/>
      <pageSetup scale="83" fitToHeight="21" orientation="portrait" r:id="rId1"/>
      <headerFooter>
        <oddHeader>&amp;R&amp;P of &amp;N</oddHeader>
      </headerFooter>
    </customSheetView>
  </customSheetViews>
  <mergeCells count="13">
    <mergeCell ref="A92:G92"/>
    <mergeCell ref="G95:G96"/>
    <mergeCell ref="A77:G77"/>
    <mergeCell ref="A79:G79"/>
    <mergeCell ref="A87:G87"/>
    <mergeCell ref="A90:G90"/>
    <mergeCell ref="A82:G84"/>
    <mergeCell ref="A71:G71"/>
    <mergeCell ref="A17:G17"/>
    <mergeCell ref="A40:G40"/>
    <mergeCell ref="A11:G11"/>
    <mergeCell ref="B47:G47"/>
    <mergeCell ref="A49:G49"/>
  </mergeCells>
  <pageMargins left="0.25" right="0.25" top="0.75" bottom="0.75" header="0.3" footer="0.3"/>
  <pageSetup scale="83" fitToHeight="21" orientation="portrait" r:id="rId2"/>
  <headerFooter>
    <oddHeader>&amp;R&amp;P of &amp;N</oddHeader>
  </headerFooter>
  <rowBreaks count="2" manualBreakCount="2">
    <brk id="47" max="4" man="1"/>
    <brk id="8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B511079B-B7C4-434E-A37E-EB2D4CE33CA1}">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B511079B-B7C4-434E-A37E-EB2D4CE33CA1}">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Richardson</dc:creator>
  <cp:lastModifiedBy>Puican, Brie - NRCS-CD, Elkton, MD</cp:lastModifiedBy>
  <cp:lastPrinted>2017-07-12T17:26:05Z</cp:lastPrinted>
  <dcterms:created xsi:type="dcterms:W3CDTF">2012-08-01T12:54:29Z</dcterms:created>
  <dcterms:modified xsi:type="dcterms:W3CDTF">2017-11-01T10:59:33Z</dcterms:modified>
</cp:coreProperties>
</file>